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ómo usar" sheetId="1" state="visible" r:id="rId1"/>
    <sheet name="Este mes" sheetId="2" state="visible" r:id="rId2"/>
    <sheet name="Año" sheetId="3" state="visible" r:id="rId3"/>
  </sheets>
  <definedNames>
    <definedName name="MesNombre">'Este mes'!$B$5</definedName>
    <definedName name="MesMeta">'Este mes'!$B$6</definedName>
    <definedName name="MesIngresos">'Este mes'!$L$5</definedName>
    <definedName name="MesGastos">'Este mes'!$L$6</definedName>
    <definedName name="MesQueda">'Este mes'!$L$7</definedName>
    <definedName name="MesMargen">'Este mes'!$L$8</definedName>
    <definedName name="_xlnm.Print_Area" localSheetId="0">'Cómo usar'!$B$2:$C$26</definedName>
    <definedName name="_xlnm._FilterDatabase" localSheetId="1" hidden="1">'Este mes'!$A$10:$G$50</definedName>
    <definedName name="_xlnm.Print_Titles" localSheetId="1">'Este mes'!$1:$10</definedName>
    <definedName name="_xlnm.Print_Area" localSheetId="1">'Este mes'!$A$1:$K$50</definedName>
    <definedName name="_xlnm.Print_Area" localSheetId="2">'Año'!$B$2:$F$28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"/>
    <numFmt numFmtId="165" formatCode="DD-MM-YYYY"/>
    <numFmt numFmtId="166" formatCode="0.0%"/>
  </numFmts>
  <fonts count="17">
    <font>
      <name val="Calibri"/>
      <family val="2"/>
      <color theme="1"/>
      <sz val="11"/>
      <scheme val="minor"/>
    </font>
    <font>
      <name val="Calibri"/>
      <b val="1"/>
      <color rgb="00FFFFFF"/>
      <sz val="22"/>
    </font>
    <font>
      <name val="Calibri"/>
      <b val="1"/>
      <color rgb="00D1FAE5"/>
      <sz val="13"/>
    </font>
    <font>
      <name val="Calibri"/>
      <b val="1"/>
      <color rgb="00FFFFFF"/>
      <sz val="18"/>
    </font>
    <font>
      <name val="Calibri"/>
      <b val="1"/>
      <color rgb="0012201C"/>
      <sz val="11"/>
    </font>
    <font>
      <name val="Calibri"/>
      <color rgb="005C6B66"/>
      <sz val="10"/>
    </font>
    <font>
      <name val="Calibri"/>
      <i val="1"/>
      <color rgb="005C6B66"/>
      <sz val="9"/>
    </font>
    <font>
      <name val="Calibri"/>
      <color rgb="000F766E"/>
      <sz val="10"/>
      <u val="single"/>
    </font>
    <font>
      <name val="Calibri"/>
      <b val="1"/>
      <color rgb="0099F6E4"/>
      <sz val="11"/>
    </font>
    <font>
      <name val="Calibri"/>
      <b val="1"/>
      <color rgb="00FFFFFF"/>
      <sz val="20"/>
    </font>
    <font>
      <name val="Calibri"/>
      <color rgb="00D1FAE5"/>
      <sz val="10"/>
    </font>
    <font>
      <name val="Calibri"/>
      <color rgb="0012201C"/>
      <sz val="11"/>
    </font>
    <font>
      <name val="Calibri"/>
      <b val="1"/>
      <color rgb="00FFFFFF"/>
      <sz val="11"/>
    </font>
    <font>
      <name val="Calibri"/>
      <b val="1"/>
      <color rgb="0099F6E4"/>
      <sz val="9"/>
    </font>
    <font>
      <name val="Calibri"/>
      <b val="1"/>
      <color rgb="005C6B66"/>
      <sz val="9"/>
    </font>
    <font>
      <name val="Calibri"/>
      <b val="1"/>
      <color rgb="0012201C"/>
      <sz val="18"/>
    </font>
    <font>
      <name val="Calibri"/>
      <b val="1"/>
      <color rgb="000F766E"/>
      <sz val="12"/>
    </font>
  </fonts>
  <fills count="8">
    <fill>
      <patternFill/>
    </fill>
    <fill>
      <patternFill patternType="gray125"/>
    </fill>
    <fill>
      <patternFill patternType="solid">
        <fgColor rgb="0012201C"/>
      </patternFill>
    </fill>
    <fill>
      <patternFill patternType="solid">
        <fgColor rgb="00115E59"/>
      </patternFill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ECFDF7"/>
      </patternFill>
    </fill>
    <fill>
      <patternFill patternType="solid">
        <fgColor rgb="00FFFFFF"/>
      </patternFill>
    </fill>
  </fills>
  <borders count="5">
    <border>
      <left/>
      <right/>
      <top/>
      <bottom/>
      <diagonal/>
    </border>
    <border>
      <left style="thin">
        <color rgb="00E4E8E5"/>
      </left>
      <right style="thin">
        <color rgb="00E4E8E5"/>
      </right>
      <top style="thin">
        <color rgb="00E4E8E5"/>
      </top>
      <bottom style="thin">
        <color rgb="00E4E8E5"/>
      </bottom>
    </border>
    <border>
      <left/>
      <right/>
      <top style="thin">
        <color rgb="00E4E8E5"/>
      </top>
      <bottom/>
      <diagonal/>
    </border>
    <border>
      <left/>
      <right style="thin">
        <color rgb="00E4E8E5"/>
      </right>
      <top style="thin">
        <color rgb="00E4E8E5"/>
      </top>
      <bottom/>
      <diagonal/>
    </border>
    <border>
      <left/>
      <right style="thin">
        <color rgb="00E4E8E5"/>
      </right>
      <top style="thin">
        <color rgb="00E4E8E5"/>
      </top>
      <bottom style="thin">
        <color rgb="00E4E8E5"/>
      </bottom>
      <diagonal/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0" applyAlignment="1" pivotButton="0" quotePrefix="0" xfId="0">
      <alignment horizontal="left" vertical="center" indent="1"/>
    </xf>
    <xf numFmtId="0" fontId="0" fillId="3" borderId="0" pivotButton="0" quotePrefix="0" xfId="0"/>
    <xf numFmtId="0" fontId="3" fillId="4" borderId="0" applyAlignment="1" pivotButton="0" quotePrefix="0" xfId="0">
      <alignment horizontal="center" vertical="center"/>
    </xf>
    <xf numFmtId="0" fontId="4" fillId="0" borderId="0" pivotButton="0" quotePrefix="0" xfId="0"/>
    <xf numFmtId="0" fontId="0" fillId="4" borderId="0" pivotButton="0" quotePrefix="0" xfId="0"/>
    <xf numFmtId="0" fontId="5" fillId="0" borderId="0" applyAlignment="1" pivotButton="0" quotePrefix="0" xfId="0">
      <alignment horizontal="left" vertical="top" wrapText="1"/>
    </xf>
    <xf numFmtId="0" fontId="5" fillId="0" borderId="0" pivotButton="0" quotePrefix="0" xfId="0"/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8" fillId="2" borderId="0" applyAlignment="1" pivotButton="0" quotePrefix="0" xfId="0">
      <alignment indent="1"/>
    </xf>
    <xf numFmtId="0" fontId="9" fillId="2" borderId="0" applyAlignment="1" pivotButton="0" quotePrefix="0" xfId="0">
      <alignment indent="1"/>
    </xf>
    <xf numFmtId="0" fontId="10" fillId="2" borderId="0" applyAlignment="1" pivotButton="0" quotePrefix="0" xfId="0">
      <alignment indent="1"/>
    </xf>
    <xf numFmtId="0" fontId="11" fillId="5" borderId="1" applyAlignment="1" applyProtection="1" pivotButton="0" quotePrefix="0" xfId="0">
      <alignment horizontal="left" vertical="center" wrapText="1"/>
      <protection locked="0" hidden="0"/>
    </xf>
    <xf numFmtId="0" fontId="0" fillId="5" borderId="1" applyProtection="1" pivotButton="0" quotePrefix="0" xfId="0">
      <protection locked="0" hidden="0"/>
    </xf>
    <xf numFmtId="0" fontId="13" fillId="3" borderId="0" applyAlignment="1" pivotButton="0" quotePrefix="0" xfId="0">
      <alignment indent="1"/>
    </xf>
    <xf numFmtId="164" fontId="0" fillId="0" borderId="0" pivotButton="0" quotePrefix="0" xfId="0"/>
    <xf numFmtId="0" fontId="11" fillId="0" borderId="0" pivotButton="0" quotePrefix="0" xfId="0"/>
    <xf numFmtId="164" fontId="11" fillId="5" borderId="1" applyAlignment="1" applyProtection="1" pivotButton="0" quotePrefix="0" xfId="0">
      <alignment horizontal="right" vertical="center"/>
      <protection locked="0" hidden="0"/>
    </xf>
    <xf numFmtId="0" fontId="14" fillId="7" borderId="0" applyAlignment="1" pivotButton="0" quotePrefix="0" xfId="0">
      <alignment indent="1"/>
    </xf>
    <xf numFmtId="0" fontId="0" fillId="7" borderId="0" pivotButton="0" quotePrefix="0" xfId="0"/>
    <xf numFmtId="164" fontId="15" fillId="7" borderId="0" applyAlignment="1" pivotButton="0" quotePrefix="0" xfId="0">
      <alignment vertical="center" indent="1"/>
    </xf>
    <xf numFmtId="166" fontId="0" fillId="0" borderId="0" pivotButton="0" quotePrefix="0" xfId="0"/>
    <xf numFmtId="0" fontId="12" fillId="3" borderId="1" applyAlignment="1" pivotButton="0" quotePrefix="0" xfId="0">
      <alignment horizontal="center" vertical="center" wrapText="1"/>
    </xf>
    <xf numFmtId="165" fontId="11" fillId="5" borderId="1" applyAlignment="1" applyProtection="1" pivotButton="0" quotePrefix="0" xfId="0">
      <alignment horizontal="left" vertical="center" wrapText="1"/>
      <protection locked="0" hidden="0"/>
    </xf>
    <xf numFmtId="164" fontId="11" fillId="5" borderId="1" applyAlignment="1" applyProtection="1" pivotButton="0" quotePrefix="0" xfId="0">
      <alignment horizontal="left" vertical="center" wrapText="1"/>
      <protection locked="0" hidden="0"/>
    </xf>
    <xf numFmtId="164" fontId="11" fillId="6" borderId="1" applyAlignment="1" pivotButton="0" quotePrefix="0" xfId="0">
      <alignment horizontal="right" vertical="center"/>
    </xf>
    <xf numFmtId="164" fontId="3" fillId="4" borderId="0" applyAlignment="1" pivotButton="0" quotePrefix="0" xfId="0">
      <alignment vertical="center" indent="1"/>
    </xf>
    <xf numFmtId="166" fontId="15" fillId="7" borderId="0" applyAlignment="1" pivotButton="0" quotePrefix="0" xfId="0">
      <alignment vertical="center" indent="1"/>
    </xf>
    <xf numFmtId="0" fontId="11" fillId="7" borderId="0" applyAlignment="1" pivotButton="0" quotePrefix="0" xfId="0">
      <alignment vertical="top" wrapText="1" indent="1"/>
    </xf>
    <xf numFmtId="0" fontId="16" fillId="0" borderId="0" pivotButton="0" quotePrefix="0" xfId="0"/>
    <xf numFmtId="0" fontId="12" fillId="3" borderId="1" pivotButton="0" quotePrefix="0" xfId="0"/>
    <xf numFmtId="0" fontId="11" fillId="0" borderId="1" pivotButton="0" quotePrefix="0" xfId="0"/>
    <xf numFmtId="0" fontId="5" fillId="0" borderId="0" applyAlignment="1" pivotButton="0" quotePrefix="0" xfId="0">
      <alignment wrapText="1"/>
    </xf>
    <xf numFmtId="0" fontId="12" fillId="3" borderId="1" applyAlignment="1" pivotButton="0" quotePrefix="0" xfId="0">
      <alignment horizontal="center" vertical="center"/>
    </xf>
    <xf numFmtId="0" fontId="4" fillId="6" borderId="1" pivotButton="0" quotePrefix="0" xfId="0"/>
    <xf numFmtId="164" fontId="4" fillId="6" borderId="1" applyAlignment="1" pivotButton="0" quotePrefix="0" xfId="0">
      <alignment horizontal="right" vertical="center"/>
    </xf>
    <xf numFmtId="0" fontId="5" fillId="0" borderId="1" pivotButton="0" quotePrefix="0" xfId="0"/>
  </cellXfs>
  <cellStyles count="1">
    <cellStyle name="Normal" xfId="0" builtinId="0" hidden="0"/>
  </cellStyles>
  <dxfs count="2">
    <dxf>
      <fill>
        <patternFill patternType="solid">
          <fgColor rgb="00FEF2F2"/>
        </patternFill>
      </fill>
    </dxf>
    <dxf>
      <fill>
        <patternFill patternType="solid">
          <fgColor rgb="00ECFDF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charts/chart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Ingresos vs gastos</a:t>
            </a:r>
          </a:p>
        </rich>
      </tx>
    </title>
    <plotArea>
      <barChart>
        <barDir val="col"/>
        <grouping val="clustered"/>
        <ser>
          <idx val="0"/>
          <order val="0"/>
          <spPr>
            <a:ln>
              <a:prstDash val="solid"/>
            </a:ln>
          </spPr>
          <cat>
            <numRef>
              <f>'Este mes'!$I$37:$I$38</f>
            </numRef>
          </cat>
          <val>
            <numRef>
              <f>'Este mes'!$J$37:$J$38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numFmt formatCode="&quot;$&quot;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8</col>
      <colOff>0</colOff>
      <row>39</row>
      <rowOff>0</rowOff>
    </from>
    <ext cx="4320000" cy="216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emprendehoy.digital/herramientas/ganancia-mensual/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tabColor rgb="000F766E"/>
    <outlinePr summaryBelow="1" summaryRight="1"/>
    <pageSetUpPr fitToPage="1"/>
  </sheetPr>
  <dimension ref="B2:C2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56" customWidth="1" min="3" max="3"/>
  </cols>
  <sheetData>
    <row r="2" ht="32" customHeight="1">
      <c r="B2" s="1" t="inlineStr">
        <is>
          <t>EmprendeHoy.digital</t>
        </is>
      </c>
      <c r="C2" s="2" t="n"/>
    </row>
    <row r="3" ht="22" customHeight="1">
      <c r="B3" s="3" t="inlineStr">
        <is>
          <t>Cómo usar el control de ingresos y gastos</t>
        </is>
      </c>
      <c r="C3" s="4" t="n"/>
    </row>
    <row r="5">
      <c r="B5" s="5" t="inlineStr">
        <is>
          <t>1</t>
        </is>
      </c>
      <c r="C5" s="6" t="inlineStr">
        <is>
          <t>Anota en el momento</t>
        </is>
      </c>
    </row>
    <row r="6" ht="42" customHeight="1">
      <c r="B6" s="7" t="n"/>
      <c r="C6" s="8" t="inlineStr">
        <is>
          <t>Cada venta, cada transferencia, cada compra. No esperes al día 30: la memoria miente.</t>
        </is>
      </c>
    </row>
    <row r="8">
      <c r="B8" s="5" t="inlineStr">
        <is>
          <t>2</t>
        </is>
      </c>
      <c r="C8" s="6" t="inlineStr">
        <is>
          <t>Tipo solo Ingreso o Gasto</t>
        </is>
      </c>
    </row>
    <row r="9" ht="42" customHeight="1">
      <c r="B9" s="7" t="n"/>
      <c r="C9" s="8" t="inlineStr">
        <is>
          <t>El monto va siempre en positivo. Excel lo separa en las columnas verdes.</t>
        </is>
      </c>
    </row>
    <row r="11">
      <c r="B11" s="5" t="inlineStr">
        <is>
          <t>3</t>
        </is>
      </c>
      <c r="C11" s="6" t="inlineStr">
        <is>
          <t>Ventas no es ganancia</t>
        </is>
      </c>
    </row>
    <row r="12" ht="42" customHeight="1">
      <c r="B12" s="7" t="n"/>
      <c r="C12" s="8" t="inlineStr">
        <is>
          <t>Lo que te queda = ingresos − gastos. El arriendo y tu tiempo también salen, si los anotas.</t>
        </is>
      </c>
    </row>
    <row r="14">
      <c r="B14" s="5" t="inlineStr">
        <is>
          <t>4</t>
        </is>
      </c>
      <c r="C14" s="6" t="inlineStr">
        <is>
          <t>El IVA no es tuyo</t>
        </is>
      </c>
    </row>
    <row r="15" ht="42" customHeight="1">
      <c r="B15" s="7" t="n"/>
      <c r="C15" s="8" t="inlineStr">
        <is>
          <t>Si recaudaste IVA, no lo pongas como venta. Si lo pagaste en una compra, puede ir en Impuestos o dentro del insumo, pero no lo cuentes dos veces.</t>
        </is>
      </c>
    </row>
    <row r="17">
      <c r="B17" s="5" t="inlineStr">
        <is>
          <t>5</t>
        </is>
      </c>
      <c r="C17" s="6" t="inlineStr">
        <is>
          <t>Cierra el mes en Año</t>
        </is>
      </c>
    </row>
    <row r="18" ht="42" customHeight="1">
      <c r="B18" s="7" t="n"/>
      <c r="C18" s="8" t="inlineStr">
        <is>
          <t>Cuando el mes termine, copia ingresos, gastos y «te queda» a la fila de ese mes. Luego vacía Este mes (borra el ejemplo) y sigue.</t>
        </is>
      </c>
    </row>
    <row r="21">
      <c r="B21" s="9" t="inlineStr">
        <is>
          <t>Ejemplo: un mes de velones (Instagram, feria y un evento). Bórralo cuando anotes el tuyo.</t>
        </is>
      </c>
    </row>
    <row r="23" ht="40" customHeight="1">
      <c r="B23" s="10" t="inlineStr">
        <is>
          <t>Esto no es utilidad tributaria ni flujo de caja de un contador. Es para ver si el mes te dejó algo después de restar. No reemplaza al SII.</t>
        </is>
      </c>
    </row>
    <row r="25">
      <c r="B25" s="11" t="inlineStr">
        <is>
          <t>emprendehoy.digital/herramientas/ganancia-mensual/</t>
        </is>
      </c>
    </row>
  </sheetData>
  <mergeCells count="15">
    <mergeCell ref="B21:C21"/>
    <mergeCell ref="B2:C2"/>
    <mergeCell ref="C18"/>
    <mergeCell ref="B25:C25"/>
    <mergeCell ref="C12"/>
    <mergeCell ref="B3:C3"/>
    <mergeCell ref="B17:B18"/>
    <mergeCell ref="C15"/>
    <mergeCell ref="B23:C23"/>
    <mergeCell ref="B8:B9"/>
    <mergeCell ref="C6"/>
    <mergeCell ref="B11:B12"/>
    <mergeCell ref="B5:B6"/>
    <mergeCell ref="B14:B15"/>
    <mergeCell ref="C9"/>
  </mergeCells>
  <hyperlinks>
    <hyperlink xmlns:r="http://schemas.openxmlformats.org/officeDocument/2006/relationships" ref="B25" r:id="rId1"/>
  </hyperlinks>
  <pageMargins left="0.45" right="0.45" top="0.5" bottom="0.5" header="0.5" footer="0.5"/>
  <pageSetup orientation="portrait" paperSize="9" fitToHeight="1" fitToWidth="1"/>
  <headerFooter>
    <oddHeader/>
    <oddFooter>&amp;LEstimación de caja del mes. No es contabilidad ni declaración al SII.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tabColor rgb="000F766E"/>
    <outlinePr summaryBelow="1" summaryRight="1"/>
    <pageSetUpPr fitToPage="1"/>
  </sheetPr>
  <dimension ref="A1:L50"/>
  <sheetViews>
    <sheetView showGridLines="0" workbookViewId="0">
      <pane ySplit="10" topLeftCell="A11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6" customWidth="1" min="3" max="3"/>
    <col width="32" customWidth="1" min="4" max="4"/>
    <col width="14" customWidth="1" min="5" max="5"/>
    <col width="14" customWidth="1" min="6" max="6"/>
    <col width="14" customWidth="1" min="7" max="7"/>
    <col width="3" customWidth="1" min="8" max="8"/>
    <col width="22" customWidth="1" min="9" max="9"/>
    <col width="16" customWidth="1" min="10" max="10"/>
    <col width="16" customWidth="1" min="11" max="11"/>
    <col hidden="1" width="13" customWidth="1" min="12" max="12"/>
  </cols>
  <sheetData>
    <row r="1">
      <c r="A1" s="12" t="inlineStr">
        <is>
          <t>EmprendeHoy.digital</t>
        </is>
      </c>
      <c r="H1" s="2" t="n"/>
      <c r="I1" s="2" t="n"/>
      <c r="J1" s="2" t="n"/>
      <c r="K1" s="2" t="n"/>
    </row>
    <row r="2" ht="28" customHeight="1">
      <c r="A2" s="13" t="inlineStr">
        <is>
          <t>Control del mes</t>
        </is>
      </c>
      <c r="H2" s="2" t="n"/>
      <c r="I2" s="2" t="n"/>
      <c r="J2" s="2" t="n"/>
      <c r="K2" s="2" t="n"/>
    </row>
    <row r="3">
      <c r="A3" s="14" t="inlineStr">
        <is>
          <t>Qué entra, qué sale y qué te queda. El IVA recaudado no es ingreso tuyo.</t>
        </is>
      </c>
      <c r="H3" s="2" t="n"/>
      <c r="I3" s="2" t="n"/>
      <c r="J3" s="2" t="n"/>
      <c r="K3" s="2" t="n"/>
    </row>
    <row r="5">
      <c r="A5" s="6" t="inlineStr">
        <is>
          <t>Mes</t>
        </is>
      </c>
      <c r="B5" s="15" t="inlineStr">
        <is>
          <t>Agosto 2026</t>
        </is>
      </c>
      <c r="C5" s="16" t="n"/>
      <c r="I5" s="17" t="inlineStr">
        <is>
          <t>Resultado del mes</t>
        </is>
      </c>
      <c r="J5" s="4" t="n"/>
      <c r="K5" s="4" t="n"/>
      <c r="L5" s="18">
        <f>SUM(F11:F50)</f>
        <v/>
      </c>
    </row>
    <row r="6">
      <c r="A6" s="19" t="inlineStr">
        <is>
          <t>Meta de ganancia (opcional)</t>
        </is>
      </c>
      <c r="B6" s="20" t="n">
        <v>150000</v>
      </c>
      <c r="I6" s="21" t="inlineStr">
        <is>
          <t>Ingresos</t>
        </is>
      </c>
      <c r="J6" s="22" t="n"/>
      <c r="L6" s="18">
        <f>SUM(G11:G50)</f>
        <v/>
      </c>
    </row>
    <row r="7" ht="26" customHeight="1">
      <c r="A7" s="9" t="inlineStr">
        <is>
          <t>Movimientos: celdas crema. F y G calculan solas. Monto siempre positivo.</t>
        </is>
      </c>
      <c r="I7" s="23">
        <f>L5</f>
        <v/>
      </c>
      <c r="J7" s="22" t="n"/>
      <c r="L7" s="18">
        <f>N(L5)-N(L6)</f>
        <v/>
      </c>
    </row>
    <row r="8">
      <c r="L8" s="24">
        <f>IF(N(L5)&lt;=0,0,L7/L5)</f>
        <v/>
      </c>
    </row>
    <row r="9">
      <c r="I9" s="21" t="inlineStr">
        <is>
          <t>Gastos</t>
        </is>
      </c>
      <c r="J9" s="22" t="n"/>
    </row>
    <row r="10" ht="26" customHeight="1">
      <c r="A10" s="25" t="inlineStr">
        <is>
          <t>Fecha</t>
        </is>
      </c>
      <c r="B10" s="25" t="inlineStr">
        <is>
          <t>Tipo</t>
        </is>
      </c>
      <c r="C10" s="25" t="inlineStr">
        <is>
          <t>Categoría</t>
        </is>
      </c>
      <c r="D10" s="25" t="inlineStr">
        <is>
          <t>Detalle</t>
        </is>
      </c>
      <c r="E10" s="25" t="inlineStr">
        <is>
          <t>Monto</t>
        </is>
      </c>
      <c r="F10" s="25" t="inlineStr">
        <is>
          <t>Ingreso</t>
        </is>
      </c>
      <c r="G10" s="25" t="inlineStr">
        <is>
          <t>Gasto</t>
        </is>
      </c>
      <c r="I10" s="23">
        <f>L6</f>
        <v/>
      </c>
      <c r="J10" s="22" t="n"/>
    </row>
    <row r="11">
      <c r="A11" s="26" t="n">
        <v>46235</v>
      </c>
      <c r="B11" s="15" t="inlineStr">
        <is>
          <t>Gasto</t>
        </is>
      </c>
      <c r="C11" s="15" t="inlineStr">
        <is>
          <t>Arriendo</t>
        </is>
      </c>
      <c r="D11" s="15" t="inlineStr">
        <is>
          <t>Parte del taller / mesa de trabajo</t>
        </is>
      </c>
      <c r="E11" s="27" t="n">
        <v>80000</v>
      </c>
      <c r="F11" s="28">
        <f>IF(AND(B11="Ingreso",E11&lt;&gt;""),N(E11),0)</f>
        <v/>
      </c>
      <c r="G11" s="28">
        <f>IF(AND(B11="Gasto",E11&lt;&gt;""),N(E11),0)</f>
        <v/>
      </c>
    </row>
    <row r="12">
      <c r="A12" s="26" t="n">
        <v>46237</v>
      </c>
      <c r="B12" s="15" t="inlineStr">
        <is>
          <t>Gasto</t>
        </is>
      </c>
      <c r="C12" s="15" t="inlineStr">
        <is>
          <t>Insumos</t>
        </is>
      </c>
      <c r="D12" s="15" t="inlineStr">
        <is>
          <t>Cera, mechas y fragancia</t>
        </is>
      </c>
      <c r="E12" s="27" t="n">
        <v>45000</v>
      </c>
      <c r="F12" s="28">
        <f>IF(AND(B12="Ingreso",E12&lt;&gt;""),N(E12),0)</f>
        <v/>
      </c>
      <c r="G12" s="28">
        <f>IF(AND(B12="Gasto",E12&lt;&gt;""),N(E12),0)</f>
        <v/>
      </c>
      <c r="I12" s="17" t="inlineStr">
        <is>
          <t>Te queda</t>
        </is>
      </c>
      <c r="J12" s="4" t="n"/>
    </row>
    <row r="13" ht="26" customHeight="1">
      <c r="A13" s="26" t="n">
        <v>46238</v>
      </c>
      <c r="B13" s="15" t="inlineStr">
        <is>
          <t>Gasto</t>
        </is>
      </c>
      <c r="C13" s="15" t="inlineStr">
        <is>
          <t>Packaging</t>
        </is>
      </c>
      <c r="D13" s="15" t="inlineStr">
        <is>
          <t>Frascos y etiquetas</t>
        </is>
      </c>
      <c r="E13" s="27" t="n">
        <v>25000</v>
      </c>
      <c r="F13" s="28">
        <f>IF(AND(B13="Ingreso",E13&lt;&gt;""),N(E13),0)</f>
        <v/>
      </c>
      <c r="G13" s="28">
        <f>IF(AND(B13="Gasto",E13&lt;&gt;""),N(E13),0)</f>
        <v/>
      </c>
      <c r="I13" s="29">
        <f>L7</f>
        <v/>
      </c>
      <c r="J13" s="7" t="n"/>
    </row>
    <row r="14">
      <c r="A14" s="26" t="n">
        <v>46239</v>
      </c>
      <c r="B14" s="15" t="inlineStr">
        <is>
          <t>Ingreso</t>
        </is>
      </c>
      <c r="C14" s="15" t="inlineStr">
        <is>
          <t>Ventas</t>
        </is>
      </c>
      <c r="D14" s="15" t="inlineStr">
        <is>
          <t>Pedidos Instagram (20 velones)</t>
        </is>
      </c>
      <c r="E14" s="27" t="n">
        <v>159800</v>
      </c>
      <c r="F14" s="28">
        <f>IF(AND(B14="Ingreso",E14&lt;&gt;""),N(E14),0)</f>
        <v/>
      </c>
      <c r="G14" s="28">
        <f>IF(AND(B14="Gasto",E14&lt;&gt;""),N(E14),0)</f>
        <v/>
      </c>
    </row>
    <row r="15">
      <c r="A15" s="26" t="n">
        <v>46242</v>
      </c>
      <c r="B15" s="15" t="inlineStr">
        <is>
          <t>Gasto</t>
        </is>
      </c>
      <c r="C15" s="15" t="inlineStr">
        <is>
          <t>Publicidad</t>
        </is>
      </c>
      <c r="D15" s="15" t="inlineStr">
        <is>
          <t>Pauta Instagram</t>
        </is>
      </c>
      <c r="E15" s="27" t="n">
        <v>15000</v>
      </c>
      <c r="F15" s="28">
        <f>IF(AND(B15="Ingreso",E15&lt;&gt;""),N(E15),0)</f>
        <v/>
      </c>
      <c r="G15" s="28">
        <f>IF(AND(B15="Gasto",E15&lt;&gt;""),N(E15),0)</f>
        <v/>
      </c>
      <c r="I15" s="21" t="inlineStr">
        <is>
          <t>Eso, sobre las ventas</t>
        </is>
      </c>
      <c r="J15" s="22" t="n"/>
    </row>
    <row r="16" ht="26" customHeight="1">
      <c r="A16" s="26" t="n">
        <v>46244</v>
      </c>
      <c r="B16" s="15" t="inlineStr">
        <is>
          <t>Gasto</t>
        </is>
      </c>
      <c r="C16" s="15" t="inlineStr">
        <is>
          <t>Servicios</t>
        </is>
      </c>
      <c r="D16" s="15" t="inlineStr">
        <is>
          <t>Gas y luz del mes</t>
        </is>
      </c>
      <c r="E16" s="27" t="n">
        <v>8000</v>
      </c>
      <c r="F16" s="28">
        <f>IF(AND(B16="Ingreso",E16&lt;&gt;""),N(E16),0)</f>
        <v/>
      </c>
      <c r="G16" s="28">
        <f>IF(AND(B16="Gasto",E16&lt;&gt;""),N(E16),0)</f>
        <v/>
      </c>
      <c r="I16" s="30">
        <f>L8</f>
        <v/>
      </c>
      <c r="J16" s="22" t="n"/>
    </row>
    <row r="17">
      <c r="A17" s="26" t="n">
        <v>46246</v>
      </c>
      <c r="B17" s="15" t="inlineStr">
        <is>
          <t>Ingreso</t>
        </is>
      </c>
      <c r="C17" s="15" t="inlineStr">
        <is>
          <t>Ventas</t>
        </is>
      </c>
      <c r="D17" s="15" t="inlineStr">
        <is>
          <t>Feria de barrio</t>
        </is>
      </c>
      <c r="E17" s="27" t="n">
        <v>79900</v>
      </c>
      <c r="F17" s="28">
        <f>IF(AND(B17="Ingreso",E17&lt;&gt;""),N(E17),0)</f>
        <v/>
      </c>
      <c r="G17" s="28">
        <f>IF(AND(B17="Gasto",E17&lt;&gt;""),N(E17),0)</f>
        <v/>
      </c>
    </row>
    <row r="18">
      <c r="A18" s="26" t="n">
        <v>46249</v>
      </c>
      <c r="B18" s="15" t="inlineStr">
        <is>
          <t>Gasto</t>
        </is>
      </c>
      <c r="C18" s="15" t="inlineStr">
        <is>
          <t>Comisiones</t>
        </is>
      </c>
      <c r="D18" s="15" t="inlineStr">
        <is>
          <t>Transferencias / app</t>
        </is>
      </c>
      <c r="E18" s="27" t="n">
        <v>2000</v>
      </c>
      <c r="F18" s="28">
        <f>IF(AND(B18="Ingreso",E18&lt;&gt;""),N(E18),0)</f>
        <v/>
      </c>
      <c r="G18" s="28">
        <f>IF(AND(B18="Gasto",E18&lt;&gt;""),N(E18),0)</f>
        <v/>
      </c>
      <c r="I18" s="31">
        <f>IF(N(B6)&lt;=0,"Sin meta este mes.",IF(L7+0.0001&gt;=N(B6),"Alcanzaste la meta de ganancia.","Aún bajo la meta: "&amp;TEXT(N(B6)-L7,"$ #,##0")&amp;" para llegar."))</f>
        <v/>
      </c>
      <c r="J18" s="22" t="n"/>
    </row>
    <row r="19">
      <c r="A19" s="26" t="n">
        <v>46254</v>
      </c>
      <c r="B19" s="15" t="inlineStr">
        <is>
          <t>Ingreso</t>
        </is>
      </c>
      <c r="C19" s="15" t="inlineStr">
        <is>
          <t>Ventas</t>
        </is>
      </c>
      <c r="D19" s="15" t="inlineStr">
        <is>
          <t>Evento (cotización COT-001)</t>
        </is>
      </c>
      <c r="E19" s="27" t="n">
        <v>101031</v>
      </c>
      <c r="F19" s="28">
        <f>IF(AND(B19="Ingreso",E19&lt;&gt;""),N(E19),0)</f>
        <v/>
      </c>
      <c r="G19" s="28">
        <f>IF(AND(B19="Gasto",E19&lt;&gt;""),N(E19),0)</f>
        <v/>
      </c>
      <c r="I19" s="22" t="n"/>
      <c r="J19" s="22" t="n"/>
    </row>
    <row r="20">
      <c r="A20" s="26" t="n"/>
      <c r="B20" s="15" t="n"/>
      <c r="C20" s="15" t="n"/>
      <c r="D20" s="15" t="n"/>
      <c r="E20" s="27" t="n"/>
      <c r="F20" s="28">
        <f>IF(AND(B20="Ingreso",E20&lt;&gt;""),N(E20),0)</f>
        <v/>
      </c>
      <c r="G20" s="28">
        <f>IF(AND(B20="Gasto",E20&lt;&gt;""),N(E20),0)</f>
        <v/>
      </c>
    </row>
    <row r="21">
      <c r="A21" s="26" t="n"/>
      <c r="B21" s="15" t="n"/>
      <c r="C21" s="15" t="n"/>
      <c r="D21" s="15" t="n"/>
      <c r="E21" s="27" t="n"/>
      <c r="F21" s="28">
        <f>IF(AND(B21="Ingreso",E21&lt;&gt;""),N(E21),0)</f>
        <v/>
      </c>
      <c r="G21" s="28">
        <f>IF(AND(B21="Gasto",E21&lt;&gt;""),N(E21),0)</f>
        <v/>
      </c>
      <c r="I21" s="32" t="inlineStr">
        <is>
          <t>Por categoría (gastos)</t>
        </is>
      </c>
    </row>
    <row r="22">
      <c r="A22" s="26" t="n"/>
      <c r="B22" s="15" t="n"/>
      <c r="C22" s="15" t="n"/>
      <c r="D22" s="15" t="n"/>
      <c r="E22" s="27" t="n"/>
      <c r="F22" s="28">
        <f>IF(AND(B22="Ingreso",E22&lt;&gt;""),N(E22),0)</f>
        <v/>
      </c>
      <c r="G22" s="28">
        <f>IF(AND(B22="Gasto",E22&lt;&gt;""),N(E22),0)</f>
        <v/>
      </c>
      <c r="I22" s="33" t="inlineStr">
        <is>
          <t>Categoría</t>
        </is>
      </c>
      <c r="J22" s="33" t="inlineStr">
        <is>
          <t>Monto</t>
        </is>
      </c>
    </row>
    <row r="23">
      <c r="A23" s="26" t="n"/>
      <c r="B23" s="15" t="n"/>
      <c r="C23" s="15" t="n"/>
      <c r="D23" s="15" t="n"/>
      <c r="E23" s="27" t="n"/>
      <c r="F23" s="28">
        <f>IF(AND(B23="Ingreso",E23&lt;&gt;""),N(E23),0)</f>
        <v/>
      </c>
      <c r="G23" s="28">
        <f>IF(AND(B23="Gasto",E23&lt;&gt;""),N(E23),0)</f>
        <v/>
      </c>
      <c r="I23" s="34" t="inlineStr">
        <is>
          <t>Insumos</t>
        </is>
      </c>
      <c r="J23" s="28">
        <f>SUMIFS($G$11:$G$50,$C$11:$C$50,I23)</f>
        <v/>
      </c>
    </row>
    <row r="24">
      <c r="A24" s="26" t="n"/>
      <c r="B24" s="15" t="n"/>
      <c r="C24" s="15" t="n"/>
      <c r="D24" s="15" t="n"/>
      <c r="E24" s="27" t="n"/>
      <c r="F24" s="28">
        <f>IF(AND(B24="Ingreso",E24&lt;&gt;""),N(E24),0)</f>
        <v/>
      </c>
      <c r="G24" s="28">
        <f>IF(AND(B24="Gasto",E24&lt;&gt;""),N(E24),0)</f>
        <v/>
      </c>
      <c r="I24" s="34" t="inlineStr">
        <is>
          <t>Packaging</t>
        </is>
      </c>
      <c r="J24" s="28">
        <f>SUMIFS($G$11:$G$50,$C$11:$C$50,I24)</f>
        <v/>
      </c>
    </row>
    <row r="25">
      <c r="A25" s="26" t="n"/>
      <c r="B25" s="15" t="n"/>
      <c r="C25" s="15" t="n"/>
      <c r="D25" s="15" t="n"/>
      <c r="E25" s="27" t="n"/>
      <c r="F25" s="28">
        <f>IF(AND(B25="Ingreso",E25&lt;&gt;""),N(E25),0)</f>
        <v/>
      </c>
      <c r="G25" s="28">
        <f>IF(AND(B25="Gasto",E25&lt;&gt;""),N(E25),0)</f>
        <v/>
      </c>
      <c r="I25" s="34" t="inlineStr">
        <is>
          <t>Publicidad</t>
        </is>
      </c>
      <c r="J25" s="28">
        <f>SUMIFS($G$11:$G$50,$C$11:$C$50,I25)</f>
        <v/>
      </c>
    </row>
    <row r="26">
      <c r="A26" s="26" t="n"/>
      <c r="B26" s="15" t="n"/>
      <c r="C26" s="15" t="n"/>
      <c r="D26" s="15" t="n"/>
      <c r="E26" s="27" t="n"/>
      <c r="F26" s="28">
        <f>IF(AND(B26="Ingreso",E26&lt;&gt;""),N(E26),0)</f>
        <v/>
      </c>
      <c r="G26" s="28">
        <f>IF(AND(B26="Gasto",E26&lt;&gt;""),N(E26),0)</f>
        <v/>
      </c>
      <c r="I26" s="34" t="inlineStr">
        <is>
          <t>Arriendo</t>
        </is>
      </c>
      <c r="J26" s="28">
        <f>SUMIFS($G$11:$G$50,$C$11:$C$50,I26)</f>
        <v/>
      </c>
    </row>
    <row r="27">
      <c r="A27" s="26" t="n"/>
      <c r="B27" s="15" t="n"/>
      <c r="C27" s="15" t="n"/>
      <c r="D27" s="15" t="n"/>
      <c r="E27" s="27" t="n"/>
      <c r="F27" s="28">
        <f>IF(AND(B27="Ingreso",E27&lt;&gt;""),N(E27),0)</f>
        <v/>
      </c>
      <c r="G27" s="28">
        <f>IF(AND(B27="Gasto",E27&lt;&gt;""),N(E27),0)</f>
        <v/>
      </c>
      <c r="I27" s="34" t="inlineStr">
        <is>
          <t>Servicios</t>
        </is>
      </c>
      <c r="J27" s="28">
        <f>SUMIFS($G$11:$G$50,$C$11:$C$50,I27)</f>
        <v/>
      </c>
    </row>
    <row r="28">
      <c r="A28" s="26" t="n"/>
      <c r="B28" s="15" t="n"/>
      <c r="C28" s="15" t="n"/>
      <c r="D28" s="15" t="n"/>
      <c r="E28" s="27" t="n"/>
      <c r="F28" s="28">
        <f>IF(AND(B28="Ingreso",E28&lt;&gt;""),N(E28),0)</f>
        <v/>
      </c>
      <c r="G28" s="28">
        <f>IF(AND(B28="Gasto",E28&lt;&gt;""),N(E28),0)</f>
        <v/>
      </c>
      <c r="I28" s="34" t="inlineStr">
        <is>
          <t>Transporte</t>
        </is>
      </c>
      <c r="J28" s="28">
        <f>SUMIFS($G$11:$G$50,$C$11:$C$50,I28)</f>
        <v/>
      </c>
    </row>
    <row r="29">
      <c r="A29" s="26" t="n"/>
      <c r="B29" s="15" t="n"/>
      <c r="C29" s="15" t="n"/>
      <c r="D29" s="15" t="n"/>
      <c r="E29" s="27" t="n"/>
      <c r="F29" s="28">
        <f>IF(AND(B29="Ingreso",E29&lt;&gt;""),N(E29),0)</f>
        <v/>
      </c>
      <c r="G29" s="28">
        <f>IF(AND(B29="Gasto",E29&lt;&gt;""),N(E29),0)</f>
        <v/>
      </c>
      <c r="I29" s="34" t="inlineStr">
        <is>
          <t>Comisiones</t>
        </is>
      </c>
      <c r="J29" s="28">
        <f>SUMIFS($G$11:$G$50,$C$11:$C$50,I29)</f>
        <v/>
      </c>
    </row>
    <row r="30">
      <c r="A30" s="26" t="n"/>
      <c r="B30" s="15" t="n"/>
      <c r="C30" s="15" t="n"/>
      <c r="D30" s="15" t="n"/>
      <c r="E30" s="27" t="n"/>
      <c r="F30" s="28">
        <f>IF(AND(B30="Ingreso",E30&lt;&gt;""),N(E30),0)</f>
        <v/>
      </c>
      <c r="G30" s="28">
        <f>IF(AND(B30="Gasto",E30&lt;&gt;""),N(E30),0)</f>
        <v/>
      </c>
      <c r="I30" s="34" t="inlineStr">
        <is>
          <t>Impuestos</t>
        </is>
      </c>
      <c r="J30" s="28">
        <f>SUMIFS($G$11:$G$50,$C$11:$C$50,I30)</f>
        <v/>
      </c>
    </row>
    <row r="31">
      <c r="A31" s="26" t="n"/>
      <c r="B31" s="15" t="n"/>
      <c r="C31" s="15" t="n"/>
      <c r="D31" s="15" t="n"/>
      <c r="E31" s="27" t="n"/>
      <c r="F31" s="28">
        <f>IF(AND(B31="Ingreso",E31&lt;&gt;""),N(E31),0)</f>
        <v/>
      </c>
      <c r="G31" s="28">
        <f>IF(AND(B31="Gasto",E31&lt;&gt;""),N(E31),0)</f>
        <v/>
      </c>
      <c r="I31" s="34" t="inlineStr">
        <is>
          <t>Otros gastos</t>
        </is>
      </c>
      <c r="J31" s="28">
        <f>SUMIFS($G$11:$G$50,$C$11:$C$50,I31)</f>
        <v/>
      </c>
    </row>
    <row r="32">
      <c r="A32" s="26" t="n"/>
      <c r="B32" s="15" t="n"/>
      <c r="C32" s="15" t="n"/>
      <c r="D32" s="15" t="n"/>
      <c r="E32" s="27" t="n"/>
      <c r="F32" s="28">
        <f>IF(AND(B32="Ingreso",E32&lt;&gt;""),N(E32),0)</f>
        <v/>
      </c>
      <c r="G32" s="28">
        <f>IF(AND(B32="Gasto",E32&lt;&gt;""),N(E32),0)</f>
        <v/>
      </c>
      <c r="I32" s="32" t="inlineStr">
        <is>
          <t>Por categoría (ingresos)</t>
        </is>
      </c>
    </row>
    <row r="33">
      <c r="A33" s="26" t="n"/>
      <c r="B33" s="15" t="n"/>
      <c r="C33" s="15" t="n"/>
      <c r="D33" s="15" t="n"/>
      <c r="E33" s="27" t="n"/>
      <c r="F33" s="28">
        <f>IF(AND(B33="Ingreso",E33&lt;&gt;""),N(E33),0)</f>
        <v/>
      </c>
      <c r="G33" s="28">
        <f>IF(AND(B33="Gasto",E33&lt;&gt;""),N(E33),0)</f>
        <v/>
      </c>
      <c r="I33" s="33" t="inlineStr">
        <is>
          <t>Categoría</t>
        </is>
      </c>
      <c r="J33" s="33" t="inlineStr">
        <is>
          <t>Monto</t>
        </is>
      </c>
    </row>
    <row r="34">
      <c r="A34" s="26" t="n"/>
      <c r="B34" s="15" t="n"/>
      <c r="C34" s="15" t="n"/>
      <c r="D34" s="15" t="n"/>
      <c r="E34" s="27" t="n"/>
      <c r="F34" s="28">
        <f>IF(AND(B34="Ingreso",E34&lt;&gt;""),N(E34),0)</f>
        <v/>
      </c>
      <c r="G34" s="28">
        <f>IF(AND(B34="Gasto",E34&lt;&gt;""),N(E34),0)</f>
        <v/>
      </c>
      <c r="I34" s="34" t="inlineStr">
        <is>
          <t>Ventas</t>
        </is>
      </c>
      <c r="J34" s="28">
        <f>SUMIFS($F$11:$F$50,$C$11:$C$50,I34)</f>
        <v/>
      </c>
    </row>
    <row r="35">
      <c r="A35" s="26" t="n"/>
      <c r="B35" s="15" t="n"/>
      <c r="C35" s="15" t="n"/>
      <c r="D35" s="15" t="n"/>
      <c r="E35" s="27" t="n"/>
      <c r="F35" s="28">
        <f>IF(AND(B35="Ingreso",E35&lt;&gt;""),N(E35),0)</f>
        <v/>
      </c>
      <c r="G35" s="28">
        <f>IF(AND(B35="Gasto",E35&lt;&gt;""),N(E35),0)</f>
        <v/>
      </c>
      <c r="I35" s="34" t="inlineStr">
        <is>
          <t>Otros ingresos</t>
        </is>
      </c>
      <c r="J35" s="28">
        <f>SUMIFS($F$11:$F$50,$C$11:$C$50,I35)</f>
        <v/>
      </c>
    </row>
    <row r="36">
      <c r="A36" s="26" t="n"/>
      <c r="B36" s="15" t="n"/>
      <c r="C36" s="15" t="n"/>
      <c r="D36" s="15" t="n"/>
      <c r="E36" s="27" t="n"/>
      <c r="F36" s="28">
        <f>IF(AND(B36="Ingreso",E36&lt;&gt;""),N(E36),0)</f>
        <v/>
      </c>
      <c r="G36" s="28">
        <f>IF(AND(B36="Gasto",E36&lt;&gt;""),N(E36),0)</f>
        <v/>
      </c>
    </row>
    <row r="37">
      <c r="A37" s="26" t="n"/>
      <c r="B37" s="15" t="n"/>
      <c r="C37" s="15" t="n"/>
      <c r="D37" s="15" t="n"/>
      <c r="E37" s="27" t="n"/>
      <c r="F37" s="28">
        <f>IF(AND(B37="Ingreso",E37&lt;&gt;""),N(E37),0)</f>
        <v/>
      </c>
      <c r="G37" s="28">
        <f>IF(AND(B37="Gasto",E37&lt;&gt;""),N(E37),0)</f>
        <v/>
      </c>
      <c r="I37" t="inlineStr">
        <is>
          <t>Ingresos</t>
        </is>
      </c>
      <c r="J37" s="18">
        <f>L5</f>
        <v/>
      </c>
    </row>
    <row r="38">
      <c r="A38" s="26" t="n"/>
      <c r="B38" s="15" t="n"/>
      <c r="C38" s="15" t="n"/>
      <c r="D38" s="15" t="n"/>
      <c r="E38" s="27" t="n"/>
      <c r="F38" s="28">
        <f>IF(AND(B38="Ingreso",E38&lt;&gt;""),N(E38),0)</f>
        <v/>
      </c>
      <c r="G38" s="28">
        <f>IF(AND(B38="Gasto",E38&lt;&gt;""),N(E38),0)</f>
        <v/>
      </c>
      <c r="I38" t="inlineStr">
        <is>
          <t>Gastos</t>
        </is>
      </c>
      <c r="J38" s="18">
        <f>L6</f>
        <v/>
      </c>
    </row>
    <row r="39">
      <c r="A39" s="26" t="n"/>
      <c r="B39" s="15" t="n"/>
      <c r="C39" s="15" t="n"/>
      <c r="D39" s="15" t="n"/>
      <c r="E39" s="27" t="n"/>
      <c r="F39" s="28">
        <f>IF(AND(B39="Ingreso",E39&lt;&gt;""),N(E39),0)</f>
        <v/>
      </c>
      <c r="G39" s="28">
        <f>IF(AND(B39="Gasto",E39&lt;&gt;""),N(E39),0)</f>
        <v/>
      </c>
    </row>
    <row r="40">
      <c r="A40" s="26" t="n"/>
      <c r="B40" s="15" t="n"/>
      <c r="C40" s="15" t="n"/>
      <c r="D40" s="15" t="n"/>
      <c r="E40" s="27" t="n"/>
      <c r="F40" s="28">
        <f>IF(AND(B40="Ingreso",E40&lt;&gt;""),N(E40),0)</f>
        <v/>
      </c>
      <c r="G40" s="28">
        <f>IF(AND(B40="Gasto",E40&lt;&gt;""),N(E40),0)</f>
        <v/>
      </c>
    </row>
    <row r="41">
      <c r="A41" s="26" t="n"/>
      <c r="B41" s="15" t="n"/>
      <c r="C41" s="15" t="n"/>
      <c r="D41" s="15" t="n"/>
      <c r="E41" s="27" t="n"/>
      <c r="F41" s="28">
        <f>IF(AND(B41="Ingreso",E41&lt;&gt;""),N(E41),0)</f>
        <v/>
      </c>
      <c r="G41" s="28">
        <f>IF(AND(B41="Gasto",E41&lt;&gt;""),N(E41),0)</f>
        <v/>
      </c>
    </row>
    <row r="42">
      <c r="A42" s="26" t="n"/>
      <c r="B42" s="15" t="n"/>
      <c r="C42" s="15" t="n"/>
      <c r="D42" s="15" t="n"/>
      <c r="E42" s="27" t="n"/>
      <c r="F42" s="28">
        <f>IF(AND(B42="Ingreso",E42&lt;&gt;""),N(E42),0)</f>
        <v/>
      </c>
      <c r="G42" s="28">
        <f>IF(AND(B42="Gasto",E42&lt;&gt;""),N(E42),0)</f>
        <v/>
      </c>
    </row>
    <row r="43">
      <c r="A43" s="26" t="n"/>
      <c r="B43" s="15" t="n"/>
      <c r="C43" s="15" t="n"/>
      <c r="D43" s="15" t="n"/>
      <c r="E43" s="27" t="n"/>
      <c r="F43" s="28">
        <f>IF(AND(B43="Ingreso",E43&lt;&gt;""),N(E43),0)</f>
        <v/>
      </c>
      <c r="G43" s="28">
        <f>IF(AND(B43="Gasto",E43&lt;&gt;""),N(E43),0)</f>
        <v/>
      </c>
    </row>
    <row r="44">
      <c r="A44" s="26" t="n"/>
      <c r="B44" s="15" t="n"/>
      <c r="C44" s="15" t="n"/>
      <c r="D44" s="15" t="n"/>
      <c r="E44" s="27" t="n"/>
      <c r="F44" s="28">
        <f>IF(AND(B44="Ingreso",E44&lt;&gt;""),N(E44),0)</f>
        <v/>
      </c>
      <c r="G44" s="28">
        <f>IF(AND(B44="Gasto",E44&lt;&gt;""),N(E44),0)</f>
        <v/>
      </c>
    </row>
    <row r="45">
      <c r="A45" s="26" t="n"/>
      <c r="B45" s="15" t="n"/>
      <c r="C45" s="15" t="n"/>
      <c r="D45" s="15" t="n"/>
      <c r="E45" s="27" t="n"/>
      <c r="F45" s="28">
        <f>IF(AND(B45="Ingreso",E45&lt;&gt;""),N(E45),0)</f>
        <v/>
      </c>
      <c r="G45" s="28">
        <f>IF(AND(B45="Gasto",E45&lt;&gt;""),N(E45),0)</f>
        <v/>
      </c>
    </row>
    <row r="46">
      <c r="A46" s="26" t="n"/>
      <c r="B46" s="15" t="n"/>
      <c r="C46" s="15" t="n"/>
      <c r="D46" s="15" t="n"/>
      <c r="E46" s="27" t="n"/>
      <c r="F46" s="28">
        <f>IF(AND(B46="Ingreso",E46&lt;&gt;""),N(E46),0)</f>
        <v/>
      </c>
      <c r="G46" s="28">
        <f>IF(AND(B46="Gasto",E46&lt;&gt;""),N(E46),0)</f>
        <v/>
      </c>
    </row>
    <row r="47">
      <c r="A47" s="26" t="n"/>
      <c r="B47" s="15" t="n"/>
      <c r="C47" s="15" t="n"/>
      <c r="D47" s="15" t="n"/>
      <c r="E47" s="27" t="n"/>
      <c r="F47" s="28">
        <f>IF(AND(B47="Ingreso",E47&lt;&gt;""),N(E47),0)</f>
        <v/>
      </c>
      <c r="G47" s="28">
        <f>IF(AND(B47="Gasto",E47&lt;&gt;""),N(E47),0)</f>
        <v/>
      </c>
    </row>
    <row r="48">
      <c r="A48" s="26" t="n"/>
      <c r="B48" s="15" t="n"/>
      <c r="C48" s="15" t="n"/>
      <c r="D48" s="15" t="n"/>
      <c r="E48" s="27" t="n"/>
      <c r="F48" s="28">
        <f>IF(AND(B48="Ingreso",E48&lt;&gt;""),N(E48),0)</f>
        <v/>
      </c>
      <c r="G48" s="28">
        <f>IF(AND(B48="Gasto",E48&lt;&gt;""),N(E48),0)</f>
        <v/>
      </c>
    </row>
    <row r="49">
      <c r="A49" s="26" t="n"/>
      <c r="B49" s="15" t="n"/>
      <c r="C49" s="15" t="n"/>
      <c r="D49" s="15" t="n"/>
      <c r="E49" s="27" t="n"/>
      <c r="F49" s="28">
        <f>IF(AND(B49="Ingreso",E49&lt;&gt;""),N(E49),0)</f>
        <v/>
      </c>
      <c r="G49" s="28">
        <f>IF(AND(B49="Gasto",E49&lt;&gt;""),N(E49),0)</f>
        <v/>
      </c>
    </row>
    <row r="50">
      <c r="A50" s="26" t="n"/>
      <c r="B50" s="15" t="n"/>
      <c r="C50" s="15" t="n"/>
      <c r="D50" s="15" t="n"/>
      <c r="E50" s="27" t="n"/>
      <c r="F50" s="28">
        <f>IF(AND(B50="Ingreso",E50&lt;&gt;""),N(E50),0)</f>
        <v/>
      </c>
      <c r="G50" s="28">
        <f>IF(AND(B50="Gasto",E50&lt;&gt;""),N(E50),0)</f>
        <v/>
      </c>
    </row>
  </sheetData>
  <autoFilter ref="A10:G50"/>
  <mergeCells count="17">
    <mergeCell ref="I21:J21"/>
    <mergeCell ref="I12:J12"/>
    <mergeCell ref="A1:G1"/>
    <mergeCell ref="I6:J6"/>
    <mergeCell ref="I16:J16"/>
    <mergeCell ref="A3:G3"/>
    <mergeCell ref="B5:C5"/>
    <mergeCell ref="I5:K5"/>
    <mergeCell ref="I7:J7"/>
    <mergeCell ref="I10:J10"/>
    <mergeCell ref="I15:J15"/>
    <mergeCell ref="I32:J32"/>
    <mergeCell ref="A2:G2"/>
    <mergeCell ref="A7:G7"/>
    <mergeCell ref="I13:J13"/>
    <mergeCell ref="I9:J9"/>
    <mergeCell ref="I18:J19"/>
  </mergeCells>
  <conditionalFormatting sqref="I13:J14">
    <cfRule type="cellIs" priority="1" operator="lessThan" dxfId="0">
      <formula>0</formula>
    </cfRule>
    <cfRule type="cellIs" priority="2" operator="greaterThanOrEqual" dxfId="1">
      <formula>0</formula>
    </cfRule>
  </conditionalFormatting>
  <dataValidations count="2">
    <dataValidation sqref="B11:B50" showDropDown="0" showInputMessage="0" showErrorMessage="1" allowBlank="1" error="Elige Ingreso o Gasto." type="list">
      <formula1>"Ingreso,Gasto"</formula1>
    </dataValidation>
    <dataValidation sqref="C11:C50" showDropDown="0" showInputMessage="0" showErrorMessage="0" allowBlank="1" type="list">
      <formula1>"Ventas,Otros ingresos,Insumos,Packaging,Publicidad,Arriendo,Servicios,Transporte,Comisiones,Impuestos,Otros gastos"</formula1>
    </dataValidation>
  </dataValidations>
  <pageMargins left="0.45" right="0.45" top="0.5" bottom="0.5" header="0.5" footer="0.5"/>
  <pageSetup orientation="landscape" paperSize="9" fitToHeight="1" fitToWidth="1"/>
  <headerFooter>
    <oddHeader/>
    <oddFooter>&amp;LVentas no es ganancia · emprendehoy.digital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115E59"/>
    <outlinePr summaryBelow="1" summaryRight="1"/>
    <pageSetUpPr fitToPage="1"/>
  </sheetPr>
  <dimension ref="B2:F2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16" customWidth="1" min="3" max="3"/>
    <col width="16" customWidth="1" min="4" max="4"/>
    <col width="16" customWidth="1" min="5" max="5"/>
    <col width="28" customWidth="1" min="6" max="6"/>
  </cols>
  <sheetData>
    <row r="2" ht="32" customHeight="1">
      <c r="B2" s="1" t="inlineStr">
        <is>
          <t>EmprendeHoy.digital</t>
        </is>
      </c>
    </row>
    <row r="3" ht="22" customHeight="1">
      <c r="B3" s="3" t="inlineStr">
        <is>
          <t>Cierre del año: un renglón por mes</t>
        </is>
      </c>
    </row>
    <row r="5" ht="36" customHeight="1">
      <c r="B5" s="35" t="inlineStr">
        <is>
          <t>La primera fila siempre refleja «Este mes». Abajo, archiva cuando cierres. No mezcles un gasto anual entero en un solo mes si quieres comparar meses.</t>
        </is>
      </c>
    </row>
    <row r="7">
      <c r="B7" s="36" t="inlineStr">
        <is>
          <t>Mes</t>
        </is>
      </c>
      <c r="C7" s="36" t="inlineStr">
        <is>
          <t>Ingresos</t>
        </is>
      </c>
      <c r="D7" s="36" t="inlineStr">
        <is>
          <t>Gastos</t>
        </is>
      </c>
      <c r="E7" s="36" t="inlineStr">
        <is>
          <t>Te queda</t>
        </is>
      </c>
      <c r="F7" s="36" t="inlineStr">
        <is>
          <t>Nota</t>
        </is>
      </c>
    </row>
    <row r="8">
      <c r="B8" s="37">
        <f>MesNombre&amp;" (mes abierto)"</f>
        <v/>
      </c>
      <c r="C8" s="38">
        <f>MesIngresos</f>
        <v/>
      </c>
      <c r="D8" s="38">
        <f>MesGastos</f>
        <v/>
      </c>
      <c r="E8" s="38">
        <f>MesQueda</f>
        <v/>
      </c>
      <c r="F8" s="39" t="inlineStr">
        <is>
          <t>Se actualiza solo</t>
        </is>
      </c>
    </row>
    <row r="9">
      <c r="B9" s="15" t="inlineStr">
        <is>
          <t>Enero</t>
        </is>
      </c>
      <c r="C9" s="20" t="n"/>
      <c r="D9" s="20" t="n"/>
      <c r="E9" s="28">
        <f>IF(AND(C9="",D9=""),"",N(C9)-N(D9))</f>
        <v/>
      </c>
      <c r="F9" s="15" t="n"/>
    </row>
    <row r="10">
      <c r="B10" s="15" t="inlineStr">
        <is>
          <t>Febrero</t>
        </is>
      </c>
      <c r="C10" s="20" t="n"/>
      <c r="D10" s="20" t="n"/>
      <c r="E10" s="28">
        <f>IF(AND(C10="",D10=""),"",N(C10)-N(D10))</f>
        <v/>
      </c>
      <c r="F10" s="15" t="n"/>
    </row>
    <row r="11">
      <c r="B11" s="15" t="inlineStr">
        <is>
          <t>Marzo</t>
        </is>
      </c>
      <c r="C11" s="20" t="n"/>
      <c r="D11" s="20" t="n"/>
      <c r="E11" s="28">
        <f>IF(AND(C11="",D11=""),"",N(C11)-N(D11))</f>
        <v/>
      </c>
      <c r="F11" s="15" t="n"/>
    </row>
    <row r="12">
      <c r="B12" s="15" t="inlineStr">
        <is>
          <t>Abril</t>
        </is>
      </c>
      <c r="C12" s="20" t="n"/>
      <c r="D12" s="20" t="n"/>
      <c r="E12" s="28">
        <f>IF(AND(C12="",D12=""),"",N(C12)-N(D12))</f>
        <v/>
      </c>
      <c r="F12" s="15" t="n"/>
    </row>
    <row r="13">
      <c r="B13" s="15" t="inlineStr">
        <is>
          <t>Mayo</t>
        </is>
      </c>
      <c r="C13" s="20" t="n"/>
      <c r="D13" s="20" t="n"/>
      <c r="E13" s="28">
        <f>IF(AND(C13="",D13=""),"",N(C13)-N(D13))</f>
        <v/>
      </c>
      <c r="F13" s="15" t="n"/>
    </row>
    <row r="14">
      <c r="B14" s="15" t="inlineStr">
        <is>
          <t>Junio</t>
        </is>
      </c>
      <c r="C14" s="20" t="n"/>
      <c r="D14" s="20" t="n"/>
      <c r="E14" s="28">
        <f>IF(AND(C14="",D14=""),"",N(C14)-N(D14))</f>
        <v/>
      </c>
      <c r="F14" s="15" t="n"/>
    </row>
    <row r="15">
      <c r="B15" s="15" t="inlineStr">
        <is>
          <t>Julio</t>
        </is>
      </c>
      <c r="C15" s="20" t="n"/>
      <c r="D15" s="20" t="n"/>
      <c r="E15" s="28">
        <f>IF(AND(C15="",D15=""),"",N(C15)-N(D15))</f>
        <v/>
      </c>
      <c r="F15" s="15" t="n"/>
    </row>
    <row r="16">
      <c r="B16" s="15" t="inlineStr">
        <is>
          <t>Agosto (archivo)</t>
        </is>
      </c>
      <c r="C16" s="20" t="n"/>
      <c r="D16" s="20" t="n"/>
      <c r="E16" s="28">
        <f>IF(AND(C16="",D16=""),"",N(C16)-N(D16))</f>
        <v/>
      </c>
      <c r="F16" s="15" t="n"/>
    </row>
    <row r="17">
      <c r="B17" s="15" t="inlineStr">
        <is>
          <t>Septiembre</t>
        </is>
      </c>
      <c r="C17" s="20" t="n"/>
      <c r="D17" s="20" t="n"/>
      <c r="E17" s="28">
        <f>IF(AND(C17="",D17=""),"",N(C17)-N(D17))</f>
        <v/>
      </c>
      <c r="F17" s="15" t="n"/>
    </row>
    <row r="18">
      <c r="B18" s="15" t="inlineStr">
        <is>
          <t>Octubre</t>
        </is>
      </c>
      <c r="C18" s="20" t="n"/>
      <c r="D18" s="20" t="n"/>
      <c r="E18" s="28">
        <f>IF(AND(C18="",D18=""),"",N(C18)-N(D18))</f>
        <v/>
      </c>
      <c r="F18" s="15" t="n"/>
    </row>
    <row r="19">
      <c r="B19" s="15" t="inlineStr">
        <is>
          <t>Noviembre</t>
        </is>
      </c>
      <c r="C19" s="20" t="n"/>
      <c r="D19" s="20" t="n"/>
      <c r="E19" s="28">
        <f>IF(AND(C19="",D19=""),"",N(C19)-N(D19))</f>
        <v/>
      </c>
      <c r="F19" s="15" t="n"/>
    </row>
    <row r="20">
      <c r="B20" s="15" t="inlineStr">
        <is>
          <t>Diciembre</t>
        </is>
      </c>
      <c r="C20" s="20" t="n"/>
      <c r="D20" s="20" t="n"/>
      <c r="E20" s="28">
        <f>IF(AND(C20="",D20=""),"",N(C20)-N(D20))</f>
        <v/>
      </c>
      <c r="F20" s="15" t="n"/>
    </row>
    <row r="22">
      <c r="B22" s="6" t="inlineStr">
        <is>
          <t>Suma de meses archivados (sin el mes abierto)</t>
        </is>
      </c>
    </row>
    <row r="23">
      <c r="B23" s="9" t="inlineStr">
        <is>
          <t>Ingresos</t>
        </is>
      </c>
      <c r="C23" s="38">
        <f>SUM(C9:C20)</f>
        <v/>
      </c>
    </row>
    <row r="24">
      <c r="B24" s="9" t="inlineStr">
        <is>
          <t>Gastos</t>
        </is>
      </c>
      <c r="C24" s="38">
        <f>SUM(D9:D20)</f>
        <v/>
      </c>
    </row>
    <row r="25">
      <c r="B25" s="6" t="inlineStr">
        <is>
          <t>Te queda</t>
        </is>
      </c>
      <c r="C25" s="38">
        <f>N(C23)-N(C24)</f>
        <v/>
      </c>
    </row>
    <row r="27">
      <c r="B27" s="10" t="inlineStr">
        <is>
          <t>Al cerrar agosto: copia C8, D8 y E8 a la fila Agosto. Después borra los movimientos de Este mes y cambia el nombre del mes.</t>
        </is>
      </c>
    </row>
    <row r="28"/>
  </sheetData>
  <mergeCells count="5">
    <mergeCell ref="B2:F2"/>
    <mergeCell ref="B3:F3"/>
    <mergeCell ref="B5:F5"/>
    <mergeCell ref="B22:C22"/>
    <mergeCell ref="B27:F28"/>
  </mergeCells>
  <conditionalFormatting sqref="E8:E20">
    <cfRule type="cellIs" priority="1" operator="lessThan" dxfId="0">
      <formula>0</formula>
    </cfRule>
    <cfRule type="cellIs" priority="2" operator="greaterThan" dxfId="1">
      <formula>0</formula>
    </cfRule>
  </conditionalFormatting>
  <pageMargins left="0.45" right="0.45" top="0.5" bottom="0.5" header="0.5" footer="0.5"/>
  <pageSetup orientation="portrait" paperSize="9" fitToHeight="1" fitToWidth="1"/>
  <headerFooter>
    <oddHeader/>
    <oddFooter>&amp;LCierre anual estimado · emprendehoy.digital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EmprendeHoy.digital</dc:creator>
  <dc:title>Control de ingresos y gastos</dc:title>
  <dc:description>Caja del mes: ingresos, gastos y lo que te queda. No es contabilidad.</dc:description>
  <dcterms:created xsi:type="dcterms:W3CDTF">2026-08-28T15:07:24Z</dcterms:created>
  <dcterms:modified xsi:type="dcterms:W3CDTF">2026-08-28T15:07:24Z</dcterms:modified>
</cp:coreProperties>
</file>